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<sst xmlns="http://schemas.openxmlformats.org/spreadsheetml/2006/main" count="27207" uniqueCount="813">
  <si>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</si>
  <si>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</si>
  <si>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</si>
  <si>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</si>
  <si>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</si>
  <si>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</si>
  <si>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</si>
  <si>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</si>
  <si>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</si>
  <si>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</si>
  <si>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</si>
  <si>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</si>
  <si>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</si>
  <si>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</si>
  <si>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</si>
  <si>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</si>
  <si>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</si>
  <si>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</si>
  <si>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</si>
  <si>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</si>
  <si>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</si>
  <si>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</si>
  <si>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</si>
  <si>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</si>
  <si>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</si>
  <si>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</si>
  <si>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</si>
  <si>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</si>
  <si>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</si>
  <si>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</si>
  <si>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</si>
  <si>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</si>
  <si>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</si>
  <si>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</si>
  <si>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</si>
  <si>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</si>
  <si>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</si>
  <si>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</si>
  <si>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</si>
  <si>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</si>
  <si>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</si>
  <si>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</si>
  <si>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</si>
  <si>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</si>
  <si>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</si>
  <si>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</si>
  <si>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</si>
  <si>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</si>
  <si>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</si>
  <si>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</si>
  <si>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</si>
  <si>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</si>
  <si>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</si>
  <si>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</si>
  <si>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</si>
  <si>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</si>
  <si>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</si>
  <si>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</si>
  <si>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</si>
  <si>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</si>
  <si>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</si>
  <si>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</si>
  <si>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</si>
  <si>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</si>
  <si>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</si>
  <si>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</si>
  <si>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</si>
  <si>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</si>
  <si>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</si>
  <si>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</si>
  <si>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</si>
  <si>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</si>
  <si>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</si>
  <si>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</si>
  <si>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</si>
  <si>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</si>
  <si>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</si>
  <si>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</si>
  <si>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</si>
  <si>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</si>
  <si>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</si>
  <si>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</si>
  <si>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</si>
  <si>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</si>
  <si>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</si>
  <si>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</si>
  <si>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</si>
  <si>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</si>
  <si>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</si>
  <si>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</si>
  <si>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</si>
  <si>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</si>
  <si>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</si>
  <si>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</si>
  <si>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</si>
  <si>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</si>
  <si>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</si>
  <si>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</si>
  <si>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</si>
  <si>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</si>
  <si>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</si>
  <si>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</si>
  <si>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</si>
  <si>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</si>
  <si>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</si>
  <si>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</si>
  <si>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</si>
  <si>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</si>
  <si>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</si>
  <si>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</si>
  <si>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</si>
  <si>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</si>
  <si>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</si>
  <si>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</si>
  <si>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</si>
  <si>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</si>
  <si>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</si>
  <si>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</si>
  <si>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</si>
  <si>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</si>
  <si>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</si>
  <si>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</si>
  <si>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</si>
  <si>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</si>
  <si>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</si>
  <si>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</si>
  <si>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</si>
  <si>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</si>
  <si>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</si>
  <si>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</si>
  <si>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</si>
  <si>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</si>
  <si>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</si>
  <si>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</si>
  <si>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</si>
  <si>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</si>
  <si>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</si>
  <si>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</si>
  <si>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</si>
  <si>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</si>
  <si>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</si>
  <si>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</si>
  <si>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</si>
  <si>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</si>
  <si>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</si>
  <si>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</si>
  <si>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</si>
  <si>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</si>
  <si>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</si>
  <si>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</si>
  <si>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</si>
  <si>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</si>
  <si>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</si>
  <si>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</si>
  <si>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</si>
  <si>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</si>
  <si>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</si>
  <si>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</si>
  <si>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</si>
  <si>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</si>
  <si>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</si>
  <si>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</si>
  <si>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</si>
  <si>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</si>
  <si>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</si>
  <si>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</si>
  <si>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</si>
  <si>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</si>
  <si>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</si>
  <si>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</si>
  <si>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</si>
  <si>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</si>
  <si>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</si>
  <si>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</si>
  <si>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</si>
  <si>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</si>
  <si>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</si>
  <si>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</si>
  <si>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</si>
  <si>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</si>
  <si>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</si>
  <si>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</si>
  <si>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</si>
  <si>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</si>
  <si>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</si>
  <si>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</si>
  <si>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</si>
  <si>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</si>
  <si>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</si>
  <si>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</si>
  <si>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</si>
  <si>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</si>
  <si>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</si>
  <si>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</si>
  <si>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</si>
  <si>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</si>
  <si>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</si>
  <si>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</si>
  <si>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</si>
  <si>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</si>
  <si>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</si>
  <si>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</si>
  <si>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</si>
  <si>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</si>
  <si>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</si>
  <si>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</si>
  <si>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</si>
  <si>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</si>
  <si>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</si>
  <si>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</si>
  <si>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</si>
  <si>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</si>
  <si>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</si>
  <si>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</si>
  <si>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</si>
  <si>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</si>
  <si>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</si>
  <si>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</si>
  <si>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</si>
  <si>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</si>
  <si>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</si>
  <si>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</si>
  <si>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</si>
  <si>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</si>
  <si>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</si>
  <si>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</si>
  <si>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</si>
  <si>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</si>
  <si>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</si>
  <si>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</si>
  <si>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</si>
  <si>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</si>
  <si>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</si>
  <si>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</si>
  <si>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</si>
  <si>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</si>
  <si>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</si>
  <si>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</si>
  <si>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</si>
  <si>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</si>
  <si>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</si>
  <si>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</si>
  <si>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</si>
  <si>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</si>
  <si>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</si>
  <si>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</si>
  <si>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</si>
  <si>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</si>
  <si>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</si>
  <si>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</si>
  <si>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</si>
  <si>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</si>
  <si>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</si>
  <si>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</si>
  <si>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</si>
  <si>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</si>
  <si>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</si>
  <si>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</si>
  <si>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</si>
  <si>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</si>
  <si>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</si>
  <si>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</si>
  <si>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</si>
  <si>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</si>
  <si>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</si>
  <si>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</si>
  <si>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</si>
  <si>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</si>
  <si>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</si>
  <si>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</si>
  <si>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</si>
  <si>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</si>
  <si>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</si>
  <si>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</si>
  <si>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</si>
  <si>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</si>
  <si>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</si>
  <si>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</si>
  <si>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</si>
  <si>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</si>
  <si>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</si>
  <si>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</si>
  <si>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</si>
  <si>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</si>
  <si>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</si>
  <si>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</si>
  <si>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</si>
  <si>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</si>
  <si>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</si>
  <si>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</si>
  <si>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</si>
  <si>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</si>
  <si>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</si>
  <si>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</si>
  <si>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</si>
  <si>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</si>
  <si>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</si>
  <si>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</si>
  <si>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</si>
  <si>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</si>
  <si>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</si>
  <si>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</si>
  <si>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</si>
  <si>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</si>
  <si>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</si>
  <si>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</si>
  <si>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</si>
  <si>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</si>
  <si>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</si>
  <si>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</si>
  <si>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</si>
  <si>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</si>
  <si>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</si>
  <si>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</si>
  <si>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</si>
  <si>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</si>
  <si>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</si>
  <si>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</si>
  <si>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</si>
  <si>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</si>
  <si>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</si>
  <si>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</si>
  <si>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</si>
  <si>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</si>
  <si>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</si>
  <si>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</si>
  <si>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</si>
  <si>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</si>
  <si>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</si>
  <si>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</si>
  <si>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</si>
  <si>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</si>
  <si>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</si>
  <si>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</si>
  <si>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</si>
  <si>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</si>
  <si>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</si>
  <si>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</si>
  <si>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</si>
  <si>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</si>
  <si>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</si>
  <si>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</si>
  <si>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</si>
  <si>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</si>
  <si>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</si>
  <si>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</si>
  <si>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</si>
  <si>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</si>
  <si>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</si>
  <si>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</si>
  <si>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</si>
  <si>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</si>
  <si>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</si>
  <si>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</si>
  <si>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</si>
  <si>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</si>
  <si>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</si>
  <si>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</si>
  <si>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</si>
  <si>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</si>
  <si>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</si>
  <si>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</si>
  <si>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</si>
  <si>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</si>
  <si>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</si>
  <si>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</si>
  <si>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</si>
  <si>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</si>
  <si>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</si>
  <si>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</si>
  <si>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</si>
  <si>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</si>
  <si>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</si>
  <si>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</si>
  <si>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</si>
  <si>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</si>
  <si>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</si>
  <si>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</si>
  <si>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</si>
  <si>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</si>
  <si>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</si>
  <si>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</si>
  <si>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</si>
  <si>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</si>
  <si>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</si>
  <si>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</si>
  <si>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</si>
  <si>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</si>
  <si>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</si>
  <si>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</si>
  <si>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</si>
  <si>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</si>
  <si>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</si>
  <si>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</si>
  <si>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</si>
  <si>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</si>
  <si>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</si>
  <si>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</si>
  <si>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</si>
  <si>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</si>
  <si>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</si>
  <si>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</si>
  <si>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</si>
  <si>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</si>
  <si>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</si>
  <si>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</si>
  <si>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</si>
  <si>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</si>
  <si>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</si>
  <si>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</si>
  <si>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</si>
  <si>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</si>
  <si>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</si>
  <si>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</si>
  <si>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</si>
  <si>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</si>
  <si>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</si>
  <si>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</si>
  <si>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</si>
  <si>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</si>
  <si>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</si>
  <si>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</si>
  <si>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</si>
  <si>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</si>
  <si>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</si>
  <si>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</si>
  <si>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</si>
  <si>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</si>
  <si>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</si>
  <si>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</si>
  <si>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</si>
  <si>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</si>
  <si>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</si>
  <si>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</si>
  <si>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</si>
  <si>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</si>
  <si>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</si>
  <si>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</si>
  <si>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</si>
  <si>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</si>
  <si>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</si>
  <si>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</si>
  <si>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</si>
  <si>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</si>
  <si>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</si>
  <si>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</si>
  <si>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</si>
  <si>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</si>
  <si>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</si>
  <si>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</si>
  <si>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</si>
  <si>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</si>
  <si>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</si>
  <si>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</si>
  <si>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</si>
  <si>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</si>
  <si>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</si>
  <si>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</si>
  <si>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</si>
  <si>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</si>
  <si>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</si>
  <si>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</si>
  <si>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</si>
  <si>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</si>
  <si>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</si>
  <si>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</si>
  <si>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</si>
  <si>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</si>
  <si>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</si>
  <si>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</si>
  <si>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</si>
  <si>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</si>
  <si>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</si>
  <si>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</si>
  <si>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</si>
  <si>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</si>
  <si>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</si>
  <si>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</si>
  <si>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</si>
  <si>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</si>
  <si>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</si>
  <si>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</si>
  <si>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</si>
  <si>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</si>
  <si>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</si>
  <si>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</si>
  <si>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</si>
  <si>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</si>
  <si>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</si>
  <si>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</si>
  <si>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</si>
  <si>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</si>
  <si>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</si>
  <si>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</si>
  <si>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</si>
  <si>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</si>
  <si>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</si>
  <si>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</si>
  <si>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</si>
  <si>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</si>
  <si>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</si>
  <si>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</si>
  <si>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</si>
  <si>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</si>
  <si>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</si>
  <si>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</si>
  <si>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</si>
  <si>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</si>
  <si>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</si>
  <si>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</si>
  <si>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</si>
  <si>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</si>
  <si>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</si>
  <si>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</si>
  <si>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</si>
  <si>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</si>
  <si>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</si>
  <si>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</si>
  <si>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</si>
  <si>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</si>
  <si>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</si>
  <si>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</si>
  <si>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</si>
  <si>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</si>
  <si>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</si>
  <si>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</si>
  <si>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</si>
  <si>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</si>
  <si>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</si>
  <si>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</si>
  <si>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</si>
  <si>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</si>
  <si>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</si>
  <si>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</si>
  <si>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</si>
  <si>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</si>
  <si>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</si>
  <si>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</si>
  <si>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</si>
  <si>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</si>
  <si>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</si>
  <si>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</si>
  <si>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</si>
  <si>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</si>
  <si>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</si>
  <si>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</si>
  <si>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</si>
  <si>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</si>
  <si>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</si>
  <si>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</si>
  <si>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</si>
  <si>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</si>
  <si>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</si>
  <si>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</si>
  <si>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</si>
  <si>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</si>
  <si>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</si>
  <si>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</si>
  <si>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</si>
  <si>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</si>
  <si>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</si>
  <si>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</si>
  <si>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</si>
  <si>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</si>
  <si>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</si>
  <si>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</si>
  <si>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</si>
  <si>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</si>
  <si>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</si>
  <si>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</si>
  <si>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</si>
  <si>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</si>
  <si>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</si>
  <si>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</si>
  <si>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</si>
  <si>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</si>
  <si>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</si>
  <si>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</si>
  <si>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</si>
  <si>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</si>
  <si>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</si>
  <si>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</si>
  <si>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</si>
  <si>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</si>
  <si>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</si>
  <si>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</si>
  <si>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</si>
  <si>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</si>
  <si>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</si>
  <si>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</si>
  <si>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</si>
  <si>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</si>
  <si>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</si>
  <si>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</si>
  <si>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</si>
  <si>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</si>
  <si>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</si>
  <si>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</si>
  <si>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</si>
  <si>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</si>
  <si>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</si>
  <si>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</si>
  <si>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</si>
  <si>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</si>
  <si>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</si>
  <si>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</si>
  <si>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</si>
  <si>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</si>
  <si>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</si>
  <si>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</si>
  <si>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</si>
  <si>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</si>
  <si>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</si>
  <si>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</si>
  <si>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</si>
  <si>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</si>
  <si>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</si>
  <si>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</si>
  <si>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</si>
  <si>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</si>
  <si>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</si>
  <si>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</si>
  <si>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</si>
  <si>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</si>
  <si>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</si>
  <si>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</si>
  <si>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</si>
  <si>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</si>
  <si>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</si>
  <si>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</si>
  <si>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</si>
  <si>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</si>
  <si>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</si>
  <si>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</si>
  <si>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</si>
  <si>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</si>
  <si>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</si>
  <si>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</si>
  <si>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</si>
  <si>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</si>
  <si>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</si>
  <si>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</si>
  <si>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</si>
  <si>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</si>
  <si>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</si>
  <si>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</si>
  <si>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</si>
  <si>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</si>
  <si>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</si>
  <si>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</si>
  <si>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</si>
  <si>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</si>
  <si>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</si>
  <si>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</si>
  <si>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</si>
  <si>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</si>
  <si>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</si>
  <si>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</si>
  <si>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</si>
  <si>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</si>
  <si>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</si>
  <si>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</si>
  <si>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</si>
  <si>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</si>
  <si>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</si>
  <si>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</si>
  <si>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</si>
  <si>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</si>
  <si>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</si>
  <si>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</si>
  <si>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</si>
  <si>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</si>
  <si>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</si>
  <si>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</si>
  <si>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</si>
  <si>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</si>
  <si>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</si>
  <si>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</si>
  <si>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</si>
  <si>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</si>
  <si>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</si>
  <si>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</si>
  <si>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</si>
  <si>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</si>
  <si>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</si>
  <si>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</si>
  <si>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</si>
  <si>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</si>
  <si>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</si>
  <si>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</si>
  <si>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</si>
  <si>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</si>
  <si>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</si>
  <si>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</si>
  <si>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</si>
  <si>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</si>
  <si>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</si>
  <si>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</si>
  <si>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</si>
  <si>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</si>
  <si>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</si>
  <si>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</si>
  <si>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</si>
  <si>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</si>
  <si>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</si>
  <si>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</si>
  <si>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</si>
  <si>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</si>
  <si>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</si>
  <si>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</si>
  <si>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</si>
  <si>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</si>
  <si>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</si>
  <si>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</si>
  <si>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</si>
  <si>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</si>
  <si>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</si>
  <si>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</si>
  <si>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</si>
  <si>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</si>
  <si>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</si>
  <si>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</si>
  <si>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</si>
  <si>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</si>
  <si>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</si>
  <si>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</si>
  <si>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</si>
  <si>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</si>
  <si>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</si>
  <si>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</si>
  <si>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</si>
  <si>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</si>
  <si>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</si>
  <si>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</si>
  <si>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</si>
  <si>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</si>
  <si>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</si>
  <si>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</si>
  <si>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</si>
  <si>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</si>
  <si>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</si>
  <si>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</si>
  <si>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</si>
  <si>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</si>
  <si>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</si>
  <si>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</si>
  <si>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февраль, июль</t>
  </si>
  <si>
    <t>июль, сентябрь</t>
  </si>
  <si>
    <t>февраль, апрель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</si>
  <si>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</si>
  <si>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</si>
  <si>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</si>
  <si>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</si>
  <si>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</si>
  <si>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</si>
  <si>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</si>
  <si>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</si>
  <si>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</si>
  <si>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</si>
  <si>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19 по ул. Кировская за 2016 год</t>
  </si>
  <si>
    <t>апр, июл, мар</t>
  </si>
  <si>
    <t>июл, авг, сен, окт</t>
  </si>
  <si>
    <t>март, сентябрь</t>
  </si>
  <si>
    <t>янв, апр, июл, сен, ноя</t>
  </si>
  <si>
    <t>сентябрь, ноябрь</t>
  </si>
  <si>
    <t>фев, мар, ноя</t>
  </si>
  <si>
    <t>янв, фев, сен</t>
  </si>
  <si>
    <t>ноябрь, декабрь</t>
  </si>
  <si>
    <t>февраль, январь</t>
  </si>
  <si>
    <t>янв, апр, июл</t>
  </si>
  <si>
    <t xml:space="preserve"> октябрь октябрь</t>
  </si>
  <si>
    <t>май, июл, окт</t>
  </si>
  <si>
    <t>июль, октябрь</t>
  </si>
  <si>
    <t>мар, апр, июн</t>
  </si>
  <si>
    <t>фев, июл, авг</t>
  </si>
  <si>
    <t>апр, июл, сен</t>
  </si>
  <si>
    <t>апрель, сентябрь</t>
  </si>
  <si>
    <t>фев, май, ноя</t>
  </si>
  <si>
    <t>янв, мар, май, окт, ноя</t>
  </si>
  <si>
    <t>сентябрь, октябрь</t>
  </si>
  <si>
    <t>144 | 1</t>
  </si>
  <si>
    <t>408 | 1</t>
  </si>
  <si>
    <t>60 | 24</t>
  </si>
  <si>
    <t>20 | 18</t>
  </si>
  <si>
    <t>13,2 | 3</t>
  </si>
  <si>
    <t>1644 | 1</t>
  </si>
  <si>
    <t>15 | 1</t>
  </si>
  <si>
    <t>746,04 | 249</t>
  </si>
  <si>
    <t>497,36 | 136</t>
  </si>
  <si>
    <t>746,04 | 24</t>
  </si>
  <si>
    <t>497,36 | 24</t>
  </si>
  <si>
    <t>228,48 | 1</t>
  </si>
  <si>
    <t>1243,4 | 2</t>
  </si>
  <si>
    <t>3238 | 28</t>
  </si>
  <si>
    <t>1619 | 22</t>
  </si>
  <si>
    <t>0,58284 | 6</t>
  </si>
  <si>
    <t>32,38 | 40</t>
  </si>
  <si>
    <t>32,38 | 42</t>
  </si>
  <si>
    <t>дек, ноя, фев, янв</t>
  </si>
  <si>
    <t>32,38 | 12</t>
  </si>
  <si>
    <t>3238 | 32</t>
  </si>
  <si>
    <t>1619 | 8</t>
  </si>
  <si>
    <t>86,4 | 1</t>
  </si>
  <si>
    <t>458 | 2</t>
  </si>
  <si>
    <t>12 | 122</t>
  </si>
  <si>
    <t>744 | 24</t>
  </si>
  <si>
    <t>3238 | 74</t>
  </si>
  <si>
    <t>744 | 23</t>
  </si>
  <si>
    <t>12 | 127</t>
  </si>
  <si>
    <t>5054 | 77</t>
  </si>
  <si>
    <t>5054 | 2</t>
  </si>
  <si>
    <t>июл, июн, авг</t>
  </si>
  <si>
    <t>июнь,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</si>
</sst>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19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561259.55000000005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3120027.42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2968634.82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2968634.82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2968634.82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712652.15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2967897.5478463061</v>
      </c>
      <c r="G28" s="18">
        <f>и_ср_начисл-и_ср_стоимость_факт</f>
        <v>152129.87215369381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1591686.5399999998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1961963.21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2156.5057744235082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4128588.8499999996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3914277.41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922872.54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5103306.22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5103306.22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12527.884485709747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132592.95000000001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123692.38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46168.09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132592.95000000001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132592.95000000001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7454.7456736483964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1315738.52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1231218.3999999999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482948.88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1450722.09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1450722.09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19094.082068341806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1348699.88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1286155.3399999999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509973.7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1348699.88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1348699.88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127204.30725653078</v>
      </c>
      <c r="F6" s="40"/>
      <c r="I6" s="27">
        <f>E6/1.18</f>
        <v>107800.2603868905</v>
      </c>
      <c r="J6" s="29">
        <f>[1]сумма!$Q$6</f>
        <v>12959.079134999998</v>
      </c>
      <c r="K6" s="29">
        <f>J6-I6</f>
        <v>-94841.181251890506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739.57748790093888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0.65200000000000002</v>
      </c>
      <c r="E8" s="48">
        <v>739.57748790093888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8860.8706558225076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69.630399999999995</v>
      </c>
      <c r="E25" s="48">
        <v>8621.9312926316452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>
        <v>0.97999999999999987</v>
      </c>
      <c r="E35" s="48">
        <v>238.9393631908633</v>
      </c>
      <c r="F35" s="49" t="s">
        <v>737</v>
      </c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>
        <v>8674.1952702933304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>
        <v>6.8800000000000008</v>
      </c>
      <c r="E39" s="48">
        <v>8674.1952702933304</v>
      </c>
      <c r="F39" s="49" t="s">
        <v>760</v>
      </c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21734.585062693943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5.9240000000000004</v>
      </c>
      <c r="E43" s="48">
        <v>5448.7776260487626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48.46</v>
      </c>
      <c r="E44" s="48">
        <v>4114.8645584086989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15.65</v>
      </c>
      <c r="E47" s="56">
        <v>11215.230317318919</v>
      </c>
      <c r="F47" s="49" t="s">
        <v>761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7</v>
      </c>
      <c r="E50" s="56">
        <v>303.76806428343576</v>
      </c>
      <c r="F50" s="49" t="s">
        <v>762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15</v>
      </c>
      <c r="E54" s="48">
        <v>651.94449663412911</v>
      </c>
      <c r="F54" s="49" t="s">
        <v>763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21124.655034241503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240</v>
      </c>
      <c r="E91" s="35">
        <v>2514.5491104405532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26</v>
      </c>
      <c r="E96" s="35">
        <v>18610.105923800951</v>
      </c>
      <c r="F96" s="33" t="s">
        <v>764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8622.1106479146329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69.630399999999995</v>
      </c>
      <c r="E101" s="35">
        <v>8622.1106479146329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2636.0443791350617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2.4868000000000001</v>
      </c>
      <c r="E106" s="56">
        <v>2636.0443791350617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49601.544328201308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2.4876</v>
      </c>
      <c r="E120" s="56">
        <v>2676.3275756936482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2</v>
      </c>
      <c r="E123" s="48">
        <v>29382.107061905732</v>
      </c>
      <c r="F123" s="49" t="s">
        <v>745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>
        <v>3</v>
      </c>
      <c r="E125" s="48">
        <v>2369.4039102597176</v>
      </c>
      <c r="F125" s="49" t="s">
        <v>765</v>
      </c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4</v>
      </c>
      <c r="E127" s="48">
        <v>1542.287528223721</v>
      </c>
      <c r="F127" s="49" t="s">
        <v>766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2</v>
      </c>
      <c r="E130" s="48">
        <v>3824.1891653761963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>
        <v>1</v>
      </c>
      <c r="E132" s="48">
        <v>3113.1235481711105</v>
      </c>
      <c r="F132" s="49" t="s">
        <v>734</v>
      </c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23.3</v>
      </c>
      <c r="E134" s="48">
        <v>3996.0120285599296</v>
      </c>
      <c r="F134" s="49" t="s">
        <v>767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2</v>
      </c>
      <c r="E142" s="48">
        <v>51.042805392176042</v>
      </c>
      <c r="F142" s="49" t="s">
        <v>730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3</v>
      </c>
      <c r="E147" s="48">
        <v>158.40658593296422</v>
      </c>
      <c r="F147" s="49" t="s">
        <v>768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24</v>
      </c>
      <c r="E148" s="48">
        <v>928.13967541323098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1.2323999999999999</v>
      </c>
      <c r="E158" s="48">
        <v>1236.5034290860117</v>
      </c>
      <c r="F158" s="49" t="s">
        <v>769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1</v>
      </c>
      <c r="E166" s="48">
        <v>324.00101418686313</v>
      </c>
      <c r="F166" s="49" t="s">
        <v>737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5210.7243903275448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524.73617876061576</v>
      </c>
      <c r="F172" s="49" t="s">
        <v>732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>
        <v>1</v>
      </c>
      <c r="E174" s="48">
        <v>2560.1438338340054</v>
      </c>
      <c r="F174" s="49" t="s">
        <v>744</v>
      </c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>
        <v>4.8</v>
      </c>
      <c r="E175" s="48">
        <v>393.59172826600997</v>
      </c>
      <c r="F175" s="49" t="s">
        <v>744</v>
      </c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0.65</v>
      </c>
      <c r="E176" s="48">
        <v>690.76053316006164</v>
      </c>
      <c r="F176" s="49" t="s">
        <v>744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>
        <v>1</v>
      </c>
      <c r="E177" s="48">
        <v>20.810022929723459</v>
      </c>
      <c r="F177" s="49" t="s">
        <v>730</v>
      </c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>
        <v>4</v>
      </c>
      <c r="E179" s="48">
        <v>33.150673223852941</v>
      </c>
      <c r="F179" s="49" t="s">
        <v>735</v>
      </c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>
        <v>0.25</v>
      </c>
      <c r="E187" s="48">
        <v>893.93041124561</v>
      </c>
      <c r="F187" s="49" t="s">
        <v>742</v>
      </c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1.2</v>
      </c>
      <c r="E194" s="48">
        <v>93.601008907665616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329592.91007068241</v>
      </c>
      <c r="F197" s="75"/>
      <c r="I197" s="27">
        <f>E197/1.18</f>
        <v>279316.0254836292</v>
      </c>
      <c r="J197" s="29">
        <f>[1]сумма!$Q$11</f>
        <v>31082.599499999997</v>
      </c>
      <c r="K197" s="29">
        <f>J197-I197</f>
        <v>-248233.42598362919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329592.91007068241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14.920799999999998</v>
      </c>
      <c r="E199" s="35">
        <v>58818.082384818743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29.076000000000008</v>
      </c>
      <c r="E200" s="35">
        <v>45847.586600048031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48.2</v>
      </c>
      <c r="E202" s="35">
        <v>1236.6427191674891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48.2</v>
      </c>
      <c r="E203" s="35">
        <v>27265.410764202094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48.2</v>
      </c>
      <c r="E210" s="35">
        <v>61336.947979069817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344.18900000000002</v>
      </c>
      <c r="E211" s="35">
        <v>121631.67482487817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18</v>
      </c>
      <c r="E215" s="35">
        <v>3738.8163150820296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6</v>
      </c>
      <c r="E217" s="35">
        <v>3030.5556283960445</v>
      </c>
      <c r="F217" s="49" t="s">
        <v>747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>
        <v>6</v>
      </c>
      <c r="E225" s="35">
        <v>4067.998922993062</v>
      </c>
      <c r="F225" s="49" t="s">
        <v>770</v>
      </c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>
        <v>1</v>
      </c>
      <c r="E230" s="38">
        <v>1026.3782348596294</v>
      </c>
      <c r="F230" s="75" t="s">
        <v>730</v>
      </c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68634.410591636799</v>
      </c>
      <c r="F232" s="33"/>
      <c r="I232" s="27">
        <f>E232/1.18</f>
        <v>58164.754738675256</v>
      </c>
      <c r="J232" s="29">
        <f>[1]сумма!$M$13</f>
        <v>4000.8600000000006</v>
      </c>
      <c r="K232" s="29">
        <f>J232-I232</f>
        <v>-54163.894738675255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68634.410591636799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4</v>
      </c>
      <c r="E242" s="35">
        <v>2286.6099337726905</v>
      </c>
      <c r="F242" s="33" t="s">
        <v>742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8</v>
      </c>
      <c r="E243" s="35">
        <v>9273.7054879224306</v>
      </c>
      <c r="F243" s="33" t="s">
        <v>771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4</v>
      </c>
      <c r="E249" s="35">
        <v>2093.8783886954698</v>
      </c>
      <c r="F249" s="33" t="s">
        <v>743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66.149999999999991</v>
      </c>
      <c r="E252" s="35">
        <v>54637.853891324761</v>
      </c>
      <c r="F252" s="33" t="s">
        <v>772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>
        <v>2</v>
      </c>
      <c r="E255" s="35">
        <v>342.36288992145427</v>
      </c>
      <c r="F255" s="33" t="s">
        <v>735</v>
      </c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182994.49561115575</v>
      </c>
      <c r="F266" s="75"/>
      <c r="I266" s="27">
        <f>E266/1.18</f>
        <v>155080.0810264032</v>
      </c>
      <c r="J266" s="29">
        <f>[1]сумма!$Q$15</f>
        <v>14033.079052204816</v>
      </c>
      <c r="K266" s="29">
        <f>J266-I266</f>
        <v>-141047.00197419839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182994.49561115575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4.8460000000000001</v>
      </c>
      <c r="E268" s="35">
        <v>14911.29930195889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1.2</v>
      </c>
      <c r="E269" s="35">
        <v>4154.1074943259691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7</v>
      </c>
      <c r="E271" s="35">
        <v>2319.4353306626267</v>
      </c>
      <c r="F271" s="33" t="s">
        <v>773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4</v>
      </c>
      <c r="E274" s="35">
        <v>223.36052870262111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1650.2479587513635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2</v>
      </c>
      <c r="E279" s="35">
        <v>547.32058155914137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>
        <v>2</v>
      </c>
      <c r="E280" s="35">
        <v>8074.4313557895202</v>
      </c>
      <c r="F280" s="33" t="s">
        <v>737</v>
      </c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60</v>
      </c>
      <c r="E282" s="35">
        <v>66594.03749474186</v>
      </c>
      <c r="F282" s="33" t="s">
        <v>735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444.29691417568154</v>
      </c>
      <c r="F284" s="33" t="s">
        <v>735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37</v>
      </c>
      <c r="E288" s="35">
        <v>955.49705194816761</v>
      </c>
      <c r="F288" s="33" t="s">
        <v>774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18.5</v>
      </c>
      <c r="E293" s="35">
        <v>2190.7534673596333</v>
      </c>
      <c r="F293" s="33" t="s">
        <v>775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>
        <v>42</v>
      </c>
      <c r="E300" s="35">
        <v>2003.0103925810656</v>
      </c>
      <c r="F300" s="33" t="s">
        <v>737</v>
      </c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>
        <v>1</v>
      </c>
      <c r="E306" s="35">
        <v>81.475126550967573</v>
      </c>
      <c r="F306" s="33" t="s">
        <v>737</v>
      </c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4</v>
      </c>
      <c r="E308" s="35">
        <v>430.03358565442045</v>
      </c>
      <c r="F308" s="33" t="s">
        <v>776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2</v>
      </c>
      <c r="E309" s="35">
        <v>356.5821545597953</v>
      </c>
      <c r="F309" s="33" t="s">
        <v>742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291.59321972621268</v>
      </c>
      <c r="F310" s="33" t="s">
        <v>742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1</v>
      </c>
      <c r="E311" s="35">
        <v>494.41077307836196</v>
      </c>
      <c r="F311" s="33" t="s">
        <v>735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4</v>
      </c>
      <c r="E312" s="35">
        <v>340.10070869906099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>
        <v>1</v>
      </c>
      <c r="E314" s="35">
        <v>564.01855840510939</v>
      </c>
      <c r="F314" s="33" t="s">
        <v>737</v>
      </c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63</v>
      </c>
      <c r="E319" s="35">
        <v>35635.102942325015</v>
      </c>
      <c r="F319" s="33" t="s">
        <v>718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8</v>
      </c>
      <c r="E320" s="35">
        <v>3432.5219718526459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198</v>
      </c>
      <c r="E321" s="35">
        <v>15875.453518195651</v>
      </c>
      <c r="F321" s="33" t="s">
        <v>735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6</v>
      </c>
      <c r="E322" s="35">
        <v>954.1898240764034</v>
      </c>
      <c r="F322" s="33" t="s">
        <v>748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31</v>
      </c>
      <c r="E328" s="35">
        <v>1810.6971921560041</v>
      </c>
      <c r="F328" s="33" t="s">
        <v>718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4</v>
      </c>
      <c r="E329" s="35">
        <v>499.58417657426037</v>
      </c>
      <c r="F329" s="33" t="s">
        <v>777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5</v>
      </c>
      <c r="E333" s="35">
        <v>3967.8298513448517</v>
      </c>
      <c r="F333" s="33" t="s">
        <v>778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28</v>
      </c>
      <c r="E334" s="35">
        <v>2210.4944572922409</v>
      </c>
      <c r="F334" s="33" t="s">
        <v>718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220</v>
      </c>
      <c r="E335" s="35">
        <v>10778.931131395821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8</v>
      </c>
      <c r="E336" s="35">
        <v>1203.6785467123702</v>
      </c>
      <c r="F336" s="33" t="s">
        <v>779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706563.78814512072</v>
      </c>
      <c r="F338" s="75"/>
      <c r="I338" s="27">
        <f>E338/1.18</f>
        <v>598782.8713094244</v>
      </c>
      <c r="J338" s="29">
        <f>[1]сумма!$Q$17</f>
        <v>27117.06</v>
      </c>
      <c r="K338" s="29">
        <f>J338-I338</f>
        <v>-571665.81130942435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706563.78814512072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780</v>
      </c>
      <c r="E340" s="84">
        <v>735.4403593734022</v>
      </c>
      <c r="F340" s="49" t="s">
        <v>744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781</v>
      </c>
      <c r="E342" s="48">
        <v>2600.9624857830604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782</v>
      </c>
      <c r="E343" s="84">
        <v>6027.1984136776227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783</v>
      </c>
      <c r="E344" s="84">
        <v>1873.676813276074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784</v>
      </c>
      <c r="E345" s="84">
        <v>94.424577982534629</v>
      </c>
      <c r="F345" s="49" t="s">
        <v>749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785</v>
      </c>
      <c r="E346" s="48">
        <v>5577.2677507797143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786</v>
      </c>
      <c r="E347" s="48">
        <v>47.565021047805836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787</v>
      </c>
      <c r="E349" s="48">
        <v>421392.57095967914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788</v>
      </c>
      <c r="E350" s="48">
        <v>116979.28202421183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789</v>
      </c>
      <c r="E351" s="48">
        <v>92816.000234530278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790</v>
      </c>
      <c r="E352" s="48">
        <v>49960.346723136368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791</v>
      </c>
      <c r="E353" s="84">
        <v>2618.3838622704038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792</v>
      </c>
      <c r="E354" s="48">
        <v>5840.6689193725024</v>
      </c>
      <c r="F354" s="49" t="s">
        <v>750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556161.67526325688</v>
      </c>
      <c r="F355" s="75"/>
      <c r="I355" s="27">
        <f>E355/1.18</f>
        <v>471323.45361292956</v>
      </c>
      <c r="J355" s="29">
        <f>[1]сумма!$Q$19</f>
        <v>27334.060541112922</v>
      </c>
      <c r="K355" s="29">
        <f>J355-I355</f>
        <v>-443989.39307181665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299815.3663051778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751</v>
      </c>
      <c r="E357" s="89">
        <v>79.968542173887755</v>
      </c>
      <c r="F357" s="49" t="s">
        <v>752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793</v>
      </c>
      <c r="E358" s="89">
        <v>47856.401640544398</v>
      </c>
      <c r="F358" s="49" t="s">
        <v>753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794</v>
      </c>
      <c r="E359" s="89">
        <v>82259.686343841313</v>
      </c>
      <c r="F359" s="49" t="s">
        <v>753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795</v>
      </c>
      <c r="E360" s="89">
        <v>619.36162022506153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796</v>
      </c>
      <c r="E361" s="89">
        <v>1291.0048172250247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797</v>
      </c>
      <c r="E362" s="89">
        <v>2143.2956316790342</v>
      </c>
      <c r="F362" s="49" t="s">
        <v>798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799</v>
      </c>
      <c r="E364" s="89">
        <v>6191.5117669302499</v>
      </c>
      <c r="F364" s="49" t="s">
        <v>754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800</v>
      </c>
      <c r="E365" s="89">
        <v>31212.207465434331</v>
      </c>
      <c r="F365" s="49" t="s">
        <v>755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801</v>
      </c>
      <c r="E366" s="89">
        <v>30130.420097596696</v>
      </c>
      <c r="F366" s="49" t="s">
        <v>756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802</v>
      </c>
      <c r="E367" s="89">
        <v>7590.3155759545371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802</v>
      </c>
      <c r="E368" s="89">
        <v>11083.809734968734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803</v>
      </c>
      <c r="E369" s="89">
        <v>7441.0202383972455</v>
      </c>
      <c r="F369" s="49" t="s">
        <v>757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804</v>
      </c>
      <c r="E370" s="89">
        <v>12858.769400489484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805</v>
      </c>
      <c r="E371" s="89">
        <v>55772.665550778271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18.700000000000003</v>
      </c>
      <c r="E373" s="89">
        <v>3284.927878939568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256346.30895807908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806</v>
      </c>
      <c r="E375" s="93">
        <v>70747.0022561972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807</v>
      </c>
      <c r="E377" s="95">
        <v>9639.0431454246464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808</v>
      </c>
      <c r="E378" s="95">
        <v>13244.168032569143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809</v>
      </c>
      <c r="E379" s="95">
        <v>110489.78939012914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810</v>
      </c>
      <c r="E380" s="95">
        <v>38684.483351146555</v>
      </c>
      <c r="F380" s="49" t="s">
        <v>758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810</v>
      </c>
      <c r="E382" s="95">
        <v>6882.4687385234156</v>
      </c>
      <c r="F382" s="49" t="s">
        <v>811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810</v>
      </c>
      <c r="E383" s="95">
        <v>3543.3549276842214</v>
      </c>
      <c r="F383" s="49" t="s">
        <v>812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18</v>
      </c>
      <c r="E385" s="95">
        <v>3115.9991164047769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209538.28001297655</v>
      </c>
      <c r="F386" s="75"/>
      <c r="I386" s="27">
        <f>E386/1.18</f>
        <v>177574.81357031912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209538.28001297655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119551.18895415119</v>
      </c>
      <c r="F388" s="75"/>
      <c r="I388" s="27">
        <f>E388/1.18</f>
        <v>101314.56691029762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119551.18895415119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667656.46784630662</v>
      </c>
      <c r="F390" s="75"/>
      <c r="I390" s="27">
        <f>E390/1.18</f>
        <v>565810.56597144634</v>
      </c>
      <c r="J390" s="27">
        <f>SUM(I6:I390)</f>
        <v>2515167.3930100151</v>
      </c>
      <c r="K390" s="27">
        <f>J390*1.01330668353499*1.18</f>
        <v>3007390.3968646633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667656.46784630662</v>
      </c>
      <c r="F391" s="49" t="s">
        <v>731</v>
      </c>
      <c r="I391" s="27">
        <f>E6+E197+E232+E266+E338+E355+E386+E388+E390</f>
        <v>2967897.5237518176</v>
      </c>
      <c r="J391" s="27">
        <f>I391-K391</f>
        <v>2628733.7475130958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2017-05-18T02:11:08Z</dcterms:modified>
</cp:coreProperties>
</file>